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5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nurisarno_prensadelpresidente_gob_do/Documents/Escritorio/"/>
    </mc:Choice>
  </mc:AlternateContent>
  <xr:revisionPtr revIDLastSave="2225" documentId="8_{64F1CFC6-AA8C-4557-8734-1B3BE05A7C94}" xr6:coauthVersionLast="47" xr6:coauthVersionMax="47" xr10:uidLastSave="{4E336FDF-C0ED-4139-AAF5-66841C3E9B10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" l="1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7" i="3"/>
  <c r="P15" i="3"/>
  <c r="P14" i="3"/>
  <c r="P13" i="3"/>
  <c r="P12" i="3"/>
  <c r="P11" i="3"/>
  <c r="P10" i="3"/>
  <c r="O53" i="3"/>
  <c r="N53" i="3"/>
  <c r="M53" i="3"/>
  <c r="L53" i="3"/>
  <c r="K53" i="3"/>
  <c r="J53" i="3"/>
  <c r="I53" i="3"/>
  <c r="F53" i="3"/>
  <c r="E53" i="3"/>
  <c r="D53" i="3"/>
  <c r="O16" i="3"/>
  <c r="N16" i="3"/>
  <c r="M16" i="3"/>
  <c r="L16" i="3"/>
  <c r="K16" i="3"/>
  <c r="I16" i="3"/>
  <c r="H16" i="3"/>
  <c r="G16" i="3"/>
  <c r="F16" i="3"/>
  <c r="E16" i="3"/>
  <c r="D16" i="3"/>
  <c r="O9" i="3"/>
  <c r="N9" i="3"/>
  <c r="M9" i="3"/>
  <c r="L9" i="3"/>
  <c r="K9" i="3"/>
  <c r="J9" i="3"/>
  <c r="I9" i="3"/>
  <c r="H9" i="3"/>
  <c r="H8" i="3" s="1"/>
  <c r="G9" i="3"/>
  <c r="F9" i="3"/>
  <c r="E9" i="3"/>
  <c r="D9" i="3"/>
  <c r="O8" i="3"/>
  <c r="N8" i="3"/>
  <c r="M8" i="3"/>
  <c r="L8" i="3"/>
  <c r="K8" i="3"/>
  <c r="J8" i="3"/>
  <c r="I8" i="3"/>
  <c r="G8" i="3"/>
  <c r="F8" i="3"/>
  <c r="D8" i="3"/>
  <c r="C16" i="3"/>
  <c r="C9" i="3"/>
  <c r="B53" i="3"/>
  <c r="C53" i="3"/>
  <c r="B9" i="3"/>
  <c r="B27" i="3"/>
  <c r="B16" i="3"/>
  <c r="P16" i="3" l="1"/>
  <c r="P53" i="3"/>
  <c r="P27" i="3"/>
  <c r="E8" i="3"/>
  <c r="P8" i="3" s="1"/>
  <c r="P9" i="3"/>
  <c r="B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D86" i="4" l="1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<sst xmlns="http://schemas.openxmlformats.org/spreadsheetml/2006/main" count="242" uniqueCount="113">
  <si>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</si>
  <si>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</si>
  <si>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</si>
  <si>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</si>
  <si>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</si>
  <si>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</si>
  <si>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</si>
  <si>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</si>
  <si>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</si>
  <si>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</si>
  <si>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</si>
  <si>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</si>
  <si>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</si>
  <si>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</si>
  <si>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</si>
  <si>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</si>
  <si>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</si>
  <si>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</si>
  <si>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</si>
  <si>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</si>
  <si>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</si>
  <si>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</si>
  <si>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</si>
  <si>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</si>
  <si>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</si>
  <si>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</si>
  <si>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</si>
  <si>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</si>
  <si>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</si>
  <si>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</si>
  <si>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</si>
  <si>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</si>
  <si>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</si>
  <si>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</si>
  <si>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</si>
  <si>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</si>
  <si>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</si>
  <si>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</si>
  <si>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</si>
  <si>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</si>
  <si>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</si>
  <si>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</si>
  <si>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</si>
  <si>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</si>
  <si>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</si>
  <si>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</si>
  <si>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</si>
  <si>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</si>
  <si>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</si>
  <si>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</si>
  <si>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</si>
  <si>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</si>
  <si>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</si>
  <si>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</si>
  <si>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</si>
  <si>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</si>
  <si>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</si>
  <si>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</si>
  <si>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</si>
  <si>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</si>
  <si>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</si>
  <si>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</si>
  <si>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</si>
  <si>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</si>
  <si>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</si>
  <si>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</si>
  <si>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</si>
  <si>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</si>
  <si>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</si>
  <si>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</si>
  <si>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</si>
  <si>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</si>
  <si>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</si>
  <si>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</si>
  <si>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</si>
  <si>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</si>
  <si>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</si>
  <si>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</si>
  <si>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</si>
  <si>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</si>
  <si>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</si>
  <si>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</si>
  <si>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</si>
  <si>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</si>
  <si>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</si>
  <si>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</si>
  <si>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</si>
  <si>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</si>
  <si>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</si>
  <si>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</si>
  <si>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</si>
  <si>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</si>
  <si>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</si>
  <si>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</si>
  <si>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</si>
  <si>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</si>
  <si>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</si>
  <si>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</si>
  <si>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</si>
  <si>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</si>
  <si>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</si>
  <si>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</si>
  <si>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</si>
  <si>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</si>
  <si>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</si>
  <si>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</si>
  <si>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</si>
  <si>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</si>
  <si>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</si>
  <si>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</si>
  <si>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</si>
  <si>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</si>
  <si>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 xml:space="preserve">                                     DANIEL GARCÍA                                                            BENNY ADAMES                                                                      NURIS ARNO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</si>
</sst>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5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0" borderId="8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164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4" fillId="0" borderId="3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164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164" fontId="2" fillId="0" borderId="11" xfId="1" applyFont="1" applyBorder="1" applyAlignment="1">
      <alignment horizontal="center" wrapText="1"/>
    </xf>
    <xf numFmtId="164" fontId="4" fillId="5" borderId="11" xfId="1" applyFont="1" applyFill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5" borderId="11" xfId="1" applyFont="1" applyFill="1" applyBorder="1" applyAlignment="1">
      <alignment horizontal="center" wrapText="1"/>
    </xf>
    <xf numFmtId="164" fontId="2" fillId="5" borderId="11" xfId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164" fontId="4" fillId="4" borderId="0" xfId="1" applyFont="1" applyFill="1"/>
    <xf numFmtId="164" fontId="1" fillId="0" borderId="8" xfId="1" applyFont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 indent="2"/>
    </xf>
    <xf numFmtId="164" fontId="1" fillId="2" borderId="8" xfId="1" applyFont="1" applyFill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/>
    </xf>
    <xf numFmtId="164" fontId="1" fillId="2" borderId="9" xfId="1" applyFont="1" applyFill="1" applyBorder="1" applyAlignment="1">
      <alignment horizontal="left" vertical="center" wrapText="1"/>
    </xf>
    <xf numFmtId="164" fontId="0" fillId="0" borderId="2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4" fillId="0" borderId="0" xfId="1" applyFont="1"/>
    <xf numFmtId="0" fontId="4" fillId="6" borderId="0" xfId="0" applyFont="1" applyFill="1"/>
    <xf numFmtId="4" fontId="4" fillId="0" borderId="0" xfId="0" applyNumberFormat="1" applyFont="1"/>
    <xf numFmtId="164" fontId="4" fillId="5" borderId="0" xfId="1" applyFont="1" applyFill="1"/>
    <xf numFmtId="0" fontId="5" fillId="6" borderId="0" xfId="0" applyFont="1" applyFill="1"/>
    <xf numFmtId="0" fontId="0" fillId="4" borderId="0" xfId="0" applyFill="1"/>
    <xf numFmtId="164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7" fillId="0" borderId="0" xfId="0" applyFont="1" applyAlignment="1">
      <alignment horizontal="left" vertical="top"/>
    </xf>
    <xf numFmtId="43" fontId="4" fillId="0" borderId="0" xfId="0" applyNumberFormat="1" applyFont="1"/>
    <xf numFmtId="0" fontId="1" fillId="3" borderId="0" xfId="0" applyFont="1" applyFill="1" applyAlignment="1">
      <alignment wrapText="1"/>
    </xf>
    <xf numFmtId="164" fontId="2" fillId="0" borderId="0" xfId="1" applyFont="1" applyBorder="1"/>
    <xf numFmtId="164" fontId="4" fillId="0" borderId="0" xfId="1" applyFont="1" applyBorder="1"/>
    <xf numFmtId="164" fontId="4" fillId="0" borderId="0" xfId="1" applyFont="1" applyAlignment="1"/>
    <xf numFmtId="0" fontId="5" fillId="0" borderId="0" xfId="0" applyFont="1"/>
    <xf numFmtId="4" fontId="6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4" fontId="4" fillId="5" borderId="0" xfId="0" applyNumberFormat="1" applyFont="1" applyFill="1"/>
    <xf numFmtId="164" fontId="4" fillId="0" borderId="0" xfId="1" applyFont="1" applyBorder="1" applyAlignment="1">
      <alignment horizontal="center" wrapText="1"/>
    </xf>
    <xf numFmtId="164" fontId="2" fillId="0" borderId="0" xfId="1" applyFont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164" fontId="2" fillId="0" borderId="2" xfId="1" applyFont="1" applyBorder="1" applyAlignment="1">
      <alignment wrapText="1"/>
    </xf>
    <xf numFmtId="164" fontId="4" fillId="0" borderId="2" xfId="1" applyFont="1" applyBorder="1" applyAlignment="1">
      <alignment horizontal="left" vertical="center" wrapText="1" indent="2"/>
    </xf>
    <xf numFmtId="164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 indent="2"/>
    </xf>
    <xf numFmtId="164" fontId="4" fillId="0" borderId="2" xfId="1" applyFont="1" applyBorder="1" applyAlignment="1">
      <alignment horizontal="center" wrapText="1"/>
    </xf>
    <xf numFmtId="164" fontId="4" fillId="0" borderId="2" xfId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164" fontId="4" fillId="0" borderId="2" xfId="1" applyFont="1" applyBorder="1"/>
    <xf numFmtId="164" fontId="4" fillId="0" borderId="2" xfId="1" applyFont="1" applyFill="1" applyBorder="1" applyAlignment="1">
      <alignment horizontal="center" wrapText="1"/>
    </xf>
    <xf numFmtId="164" fontId="4" fillId="5" borderId="2" xfId="1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164" fontId="4" fillId="0" borderId="2" xfId="1" applyFont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164" fontId="2" fillId="2" borderId="2" xfId="1" applyFont="1" applyFill="1" applyBorder="1" applyAlignment="1">
      <alignment horizontal="left" vertical="center" wrapText="1"/>
    </xf>
    <xf numFmtId="164" fontId="4" fillId="0" borderId="2" xfId="0" applyNumberFormat="1" applyFont="1" applyBorder="1"/>
    <xf numFmtId="0" fontId="4" fillId="0" borderId="2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946151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defaultColWidth="9.140625" defaultRowHeight="15.7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8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8">
      <c r="A3" s="113" t="s">
        <v>2</v>
      </c>
      <c r="B3" s="113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8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8">
      <c r="A5" s="114" t="s">
        <v>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8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>
      <c r="A94"/>
      <c r="B94" s="41"/>
      <c r="C94"/>
      <c r="D94"/>
      <c r="E94"/>
      <c r="F94"/>
      <c r="G94"/>
      <c r="H94"/>
      <c r="I94"/>
      <c r="J94"/>
      <c r="K94"/>
      <c r="L94"/>
    </row>
    <row r="95" spans="1:16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>
      <c r="L96" s="67">
        <f>+B8-349070604</f>
        <v>0</v>
      </c>
    </row>
    <row r="97" spans="1:13">
      <c r="A97" s="9" t="s">
        <v>106</v>
      </c>
      <c r="B97" s="66"/>
      <c r="J97" s="12"/>
      <c r="L97" s="67"/>
    </row>
    <row r="98" spans="1:13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7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1"/>
  <sheetViews>
    <sheetView showGridLines="0" tabSelected="1" view="pageBreakPreview" topLeftCell="A51" zoomScale="90" zoomScaleNormal="90" zoomScaleSheetLayoutView="90" workbookViewId="0">
      <selection activeCell="K19" sqref="K19"/>
    </sheetView>
  </sheetViews>
  <sheetFormatPr defaultColWidth="9.140625" defaultRowHeight="15.75"/>
  <cols>
    <col min="1" max="1" width="67.85546875" style="4" customWidth="1"/>
    <col min="2" max="2" width="18.5703125" style="67" customWidth="1"/>
    <col min="3" max="3" width="10.42578125" style="67" customWidth="1"/>
    <col min="4" max="4" width="18.42578125" style="4" customWidth="1"/>
    <col min="5" max="5" width="17.28515625" style="4" customWidth="1"/>
    <col min="6" max="6" width="17" style="4" customWidth="1"/>
    <col min="7" max="7" width="16" style="4" customWidth="1"/>
    <col min="8" max="8" width="15.85546875" style="4" customWidth="1"/>
    <col min="9" max="9" width="15.7109375" style="4" customWidth="1"/>
    <col min="10" max="10" width="17.5703125" style="4" customWidth="1"/>
    <col min="11" max="12" width="15.42578125" style="4" customWidth="1"/>
    <col min="13" max="13" width="15.140625" style="4" customWidth="1"/>
    <col min="14" max="14" width="15.5703125" style="4" customWidth="1"/>
    <col min="15" max="15" width="15.7109375" style="4" customWidth="1"/>
    <col min="16" max="16" width="16.28515625" style="4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</row>
    <row r="2" spans="1:18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8">
      <c r="A3" s="113">
        <v>45900</v>
      </c>
      <c r="B3" s="113"/>
      <c r="C3" s="113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</row>
    <row r="4" spans="1:18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</row>
    <row r="5" spans="1:18">
      <c r="A5" s="114" t="s">
        <v>4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</row>
    <row r="6" spans="1:18">
      <c r="A6" s="72"/>
      <c r="B6" s="73"/>
      <c r="C6" s="73"/>
      <c r="D6" s="74" t="s">
        <v>5</v>
      </c>
      <c r="E6" s="74"/>
      <c r="F6" s="74"/>
      <c r="G6" s="74"/>
      <c r="H6" s="74"/>
      <c r="I6" s="74"/>
      <c r="J6" s="72"/>
      <c r="K6" s="74"/>
      <c r="L6" s="74"/>
      <c r="M6" s="74"/>
      <c r="N6" s="74"/>
      <c r="O6" s="74"/>
      <c r="P6" s="72"/>
    </row>
    <row r="7" spans="1:18" ht="27" customHeight="1">
      <c r="A7" s="75" t="s">
        <v>6</v>
      </c>
      <c r="B7" s="76" t="s">
        <v>7</v>
      </c>
      <c r="C7" s="76" t="s">
        <v>108</v>
      </c>
      <c r="D7" s="76" t="s">
        <v>8</v>
      </c>
      <c r="E7" s="76" t="s">
        <v>9</v>
      </c>
      <c r="F7" s="76" t="s">
        <v>10</v>
      </c>
      <c r="G7" s="76" t="s">
        <v>11</v>
      </c>
      <c r="H7" s="76" t="s">
        <v>12</v>
      </c>
      <c r="I7" s="76" t="s">
        <v>13</v>
      </c>
      <c r="J7" s="76" t="s">
        <v>14</v>
      </c>
      <c r="K7" s="79" t="s">
        <v>15</v>
      </c>
      <c r="L7" s="76" t="s">
        <v>16</v>
      </c>
      <c r="M7" s="76" t="s">
        <v>17</v>
      </c>
      <c r="N7" s="76" t="s">
        <v>18</v>
      </c>
      <c r="O7" s="76" t="s">
        <v>19</v>
      </c>
      <c r="P7" s="76" t="s">
        <v>20</v>
      </c>
    </row>
    <row r="8" spans="1:18" ht="24.75" customHeight="1">
      <c r="A8" s="97" t="s">
        <v>21</v>
      </c>
      <c r="B8" s="96">
        <f>+B9+B16+B27+B53</f>
        <v>407609977</v>
      </c>
      <c r="C8" s="96"/>
      <c r="D8" s="96">
        <f t="shared" ref="D8:O8" si="0">+D9+D16+D27+D53</f>
        <v>10420773.07</v>
      </c>
      <c r="E8" s="96">
        <f t="shared" si="0"/>
        <v>10922660.49</v>
      </c>
      <c r="F8" s="96">
        <f t="shared" si="0"/>
        <v>13732518.109999999</v>
      </c>
      <c r="G8" s="96">
        <f t="shared" si="0"/>
        <v>16140222.619999999</v>
      </c>
      <c r="H8" s="96">
        <f>+H9+H16+H27+H53+H55</f>
        <v>14012126.390000001</v>
      </c>
      <c r="I8" s="96">
        <f t="shared" si="0"/>
        <v>17600183.440000001</v>
      </c>
      <c r="J8" s="96">
        <f t="shared" si="0"/>
        <v>48742656.229999997</v>
      </c>
      <c r="K8" s="96">
        <f t="shared" si="0"/>
        <v>18722109.050000001</v>
      </c>
      <c r="L8" s="96">
        <f t="shared" si="0"/>
        <v>0</v>
      </c>
      <c r="M8" s="96">
        <f t="shared" si="0"/>
        <v>0</v>
      </c>
      <c r="N8" s="96">
        <f t="shared" si="0"/>
        <v>0</v>
      </c>
      <c r="O8" s="96">
        <f t="shared" si="0"/>
        <v>0</v>
      </c>
      <c r="P8" s="96">
        <f>SUM(D8:O8)</f>
        <v>150293249.40000001</v>
      </c>
      <c r="Q8" s="77"/>
      <c r="R8" s="84"/>
    </row>
    <row r="9" spans="1:18" ht="24.75" customHeight="1">
      <c r="A9" s="98" t="s">
        <v>22</v>
      </c>
      <c r="B9" s="94">
        <f>SUM(B10:B15)</f>
        <v>158230149</v>
      </c>
      <c r="C9" s="94">
        <f t="shared" ref="C9:P9" si="1">SUM(C10:C15)</f>
        <v>0</v>
      </c>
      <c r="D9" s="94">
        <f t="shared" si="1"/>
        <v>9026564.4700000007</v>
      </c>
      <c r="E9" s="94">
        <f t="shared" si="1"/>
        <v>9062342.4399999995</v>
      </c>
      <c r="F9" s="94">
        <f t="shared" si="1"/>
        <v>8956226.4100000001</v>
      </c>
      <c r="G9" s="94">
        <f t="shared" si="1"/>
        <v>14512608.949999999</v>
      </c>
      <c r="H9" s="94">
        <f t="shared" si="1"/>
        <v>9930915.8399999999</v>
      </c>
      <c r="I9" s="94">
        <f t="shared" si="1"/>
        <v>9726101.7699999996</v>
      </c>
      <c r="J9" s="94">
        <f t="shared" si="1"/>
        <v>9432676.6799999997</v>
      </c>
      <c r="K9" s="94">
        <f t="shared" si="1"/>
        <v>9477143.1400000006</v>
      </c>
      <c r="L9" s="94">
        <f t="shared" si="1"/>
        <v>0</v>
      </c>
      <c r="M9" s="94">
        <f t="shared" si="1"/>
        <v>0</v>
      </c>
      <c r="N9" s="94">
        <f t="shared" si="1"/>
        <v>0</v>
      </c>
      <c r="O9" s="94">
        <f t="shared" si="1"/>
        <v>0</v>
      </c>
      <c r="P9" s="96">
        <f t="shared" ref="P9:P72" si="2">SUM(D9:O9)</f>
        <v>80124579.700000003</v>
      </c>
      <c r="Q9" s="13"/>
      <c r="R9" s="85"/>
    </row>
    <row r="10" spans="1:18" ht="24.75" customHeight="1">
      <c r="A10" s="99" t="s">
        <v>23</v>
      </c>
      <c r="B10" s="87">
        <v>109758886</v>
      </c>
      <c r="C10" s="87"/>
      <c r="D10" s="87">
        <v>7476577</v>
      </c>
      <c r="E10" s="87">
        <v>7520485.1699999999</v>
      </c>
      <c r="F10" s="100">
        <v>7426641.1399999997</v>
      </c>
      <c r="G10" s="100">
        <v>7263577</v>
      </c>
      <c r="H10" s="100">
        <v>7421577</v>
      </c>
      <c r="I10" s="100">
        <v>7848323.6500000004</v>
      </c>
      <c r="J10" s="100">
        <v>7799827</v>
      </c>
      <c r="K10" s="100">
        <v>7840036.6200000001</v>
      </c>
      <c r="L10" s="100"/>
      <c r="M10" s="87"/>
      <c r="N10" s="87"/>
      <c r="O10" s="87"/>
      <c r="P10" s="101">
        <f t="shared" si="2"/>
        <v>60597044.579999998</v>
      </c>
      <c r="R10" s="78"/>
    </row>
    <row r="11" spans="1:18" ht="24.75" customHeight="1">
      <c r="A11" s="99" t="s">
        <v>24</v>
      </c>
      <c r="B11" s="87"/>
      <c r="C11" s="87"/>
      <c r="D11" s="87"/>
      <c r="E11" s="87"/>
      <c r="F11" s="100"/>
      <c r="G11" s="102"/>
      <c r="H11" s="100"/>
      <c r="I11" s="100"/>
      <c r="J11" s="100"/>
      <c r="K11" s="100"/>
      <c r="L11" s="87"/>
      <c r="M11" s="87"/>
      <c r="N11" s="87"/>
      <c r="O11" s="87"/>
      <c r="P11" s="101">
        <f t="shared" si="2"/>
        <v>0</v>
      </c>
      <c r="R11" s="69"/>
    </row>
    <row r="12" spans="1:18" ht="24.75" customHeight="1">
      <c r="A12" s="99" t="s">
        <v>109</v>
      </c>
      <c r="B12" s="87">
        <v>32829231</v>
      </c>
      <c r="C12" s="87"/>
      <c r="D12" s="87">
        <v>416000</v>
      </c>
      <c r="E12" s="87">
        <v>416000</v>
      </c>
      <c r="F12" s="100">
        <v>416000</v>
      </c>
      <c r="G12" s="102">
        <v>6143504.6100000003</v>
      </c>
      <c r="H12" s="100">
        <v>1379727.26</v>
      </c>
      <c r="I12" s="100">
        <v>706000</v>
      </c>
      <c r="J12" s="100">
        <v>446000</v>
      </c>
      <c r="K12" s="100">
        <v>446000</v>
      </c>
      <c r="L12" s="87"/>
      <c r="M12" s="87"/>
      <c r="N12" s="87"/>
      <c r="O12" s="87"/>
      <c r="P12" s="101">
        <f t="shared" si="2"/>
        <v>10369231.870000001</v>
      </c>
    </row>
    <row r="13" spans="1:18" ht="24.75" customHeight="1">
      <c r="A13" s="99" t="s">
        <v>25</v>
      </c>
      <c r="B13" s="87">
        <v>315000</v>
      </c>
      <c r="C13" s="87"/>
      <c r="D13" s="100"/>
      <c r="E13" s="100"/>
      <c r="F13" s="100"/>
      <c r="G13" s="36"/>
      <c r="H13" s="100"/>
      <c r="I13" s="36"/>
      <c r="J13" s="36"/>
      <c r="K13" s="100"/>
      <c r="L13" s="36"/>
      <c r="M13" s="36"/>
      <c r="N13" s="36"/>
      <c r="O13" s="36"/>
      <c r="P13" s="101">
        <f t="shared" si="2"/>
        <v>0</v>
      </c>
    </row>
    <row r="14" spans="1:18" ht="24.75" customHeight="1">
      <c r="A14" s="99" t="s">
        <v>26</v>
      </c>
      <c r="B14" s="103"/>
      <c r="C14" s="95"/>
      <c r="D14" s="100"/>
      <c r="E14" s="100"/>
      <c r="F14" s="100"/>
      <c r="G14" s="36"/>
      <c r="H14" s="100"/>
      <c r="I14" s="36"/>
      <c r="J14" s="36"/>
      <c r="K14" s="100"/>
      <c r="L14" s="36"/>
      <c r="M14" s="100"/>
      <c r="N14" s="36"/>
      <c r="O14" s="36"/>
      <c r="P14" s="101">
        <f t="shared" si="2"/>
        <v>0</v>
      </c>
    </row>
    <row r="15" spans="1:18" ht="24.75" customHeight="1">
      <c r="A15" s="99" t="s">
        <v>27</v>
      </c>
      <c r="B15" s="95">
        <v>15327032</v>
      </c>
      <c r="C15" s="87"/>
      <c r="D15" s="87">
        <v>1133987.47</v>
      </c>
      <c r="E15" s="87">
        <v>1125857.27</v>
      </c>
      <c r="F15" s="100">
        <v>1113585.27</v>
      </c>
      <c r="G15" s="102">
        <v>1105527.3400000001</v>
      </c>
      <c r="H15" s="100">
        <v>1129611.58</v>
      </c>
      <c r="I15" s="100">
        <v>1171778.1200000001</v>
      </c>
      <c r="J15" s="100">
        <v>1186849.68</v>
      </c>
      <c r="K15" s="100">
        <v>1191106.52</v>
      </c>
      <c r="L15" s="87"/>
      <c r="M15" s="87"/>
      <c r="N15" s="87"/>
      <c r="O15" s="87"/>
      <c r="P15" s="101">
        <f t="shared" si="2"/>
        <v>9158303.25</v>
      </c>
    </row>
    <row r="16" spans="1:18" ht="24.75" customHeight="1">
      <c r="A16" s="98" t="s">
        <v>28</v>
      </c>
      <c r="B16" s="96">
        <f>+B17+B18+B19+B21+B22+B23+B24+B25+B26</f>
        <v>234181551</v>
      </c>
      <c r="C16" s="96">
        <f t="shared" ref="C16:O16" si="3">+C17+C18+C19+C21+C22+C23+C24+C25+C26</f>
        <v>0</v>
      </c>
      <c r="D16" s="96">
        <f t="shared" si="3"/>
        <v>1394208.5999999999</v>
      </c>
      <c r="E16" s="96">
        <f t="shared" si="3"/>
        <v>1225918.1599999999</v>
      </c>
      <c r="F16" s="96">
        <f t="shared" si="3"/>
        <v>2283506.52</v>
      </c>
      <c r="G16" s="96">
        <f t="shared" si="3"/>
        <v>1255062.9100000001</v>
      </c>
      <c r="H16" s="96">
        <f t="shared" si="3"/>
        <v>3432632.34</v>
      </c>
      <c r="I16" s="96">
        <f t="shared" si="3"/>
        <v>6936736.1500000013</v>
      </c>
      <c r="J16" s="96">
        <f t="shared" si="3"/>
        <v>38215300.839999996</v>
      </c>
      <c r="K16" s="96">
        <f t="shared" si="3"/>
        <v>8641723.7200000007</v>
      </c>
      <c r="L16" s="96">
        <f t="shared" si="3"/>
        <v>0</v>
      </c>
      <c r="M16" s="96">
        <f t="shared" si="3"/>
        <v>0</v>
      </c>
      <c r="N16" s="96">
        <f t="shared" si="3"/>
        <v>0</v>
      </c>
      <c r="O16" s="96">
        <f t="shared" si="3"/>
        <v>0</v>
      </c>
      <c r="P16" s="96">
        <f t="shared" si="2"/>
        <v>63385089.239999995</v>
      </c>
      <c r="Q16" s="88"/>
      <c r="R16" s="88"/>
    </row>
    <row r="17" spans="1:371" ht="24.75" customHeight="1">
      <c r="A17" s="99" t="s">
        <v>29</v>
      </c>
      <c r="B17" s="87">
        <v>7179700</v>
      </c>
      <c r="C17" s="87"/>
      <c r="D17" s="87">
        <v>545982.34</v>
      </c>
      <c r="E17" s="87">
        <v>606926.06999999995</v>
      </c>
      <c r="F17" s="100">
        <v>484088.72</v>
      </c>
      <c r="G17" s="100">
        <v>191699.64</v>
      </c>
      <c r="H17" s="100">
        <v>602298.11</v>
      </c>
      <c r="I17" s="100">
        <v>446106.41</v>
      </c>
      <c r="J17" s="100">
        <v>192437.36</v>
      </c>
      <c r="K17" s="100">
        <v>195086.02</v>
      </c>
      <c r="L17" s="87"/>
      <c r="M17" s="87"/>
      <c r="N17" s="87"/>
      <c r="O17" s="87"/>
      <c r="P17" s="101">
        <f t="shared" si="2"/>
        <v>3264624.67</v>
      </c>
      <c r="R17" s="13"/>
    </row>
    <row r="18" spans="1:371" s="68" customFormat="1" ht="24.75" customHeight="1">
      <c r="A18" s="99" t="s">
        <v>30</v>
      </c>
      <c r="B18" s="87">
        <v>200600000</v>
      </c>
      <c r="C18" s="87"/>
      <c r="D18" s="104">
        <v>59000</v>
      </c>
      <c r="E18" s="87">
        <v>25665</v>
      </c>
      <c r="F18" s="104">
        <v>54284.72</v>
      </c>
      <c r="G18" s="104">
        <v>0</v>
      </c>
      <c r="H18" s="104">
        <v>166090.6</v>
      </c>
      <c r="I18" s="104">
        <v>3661403.42</v>
      </c>
      <c r="J18" s="104">
        <v>35422764.560000002</v>
      </c>
      <c r="K18" s="100">
        <v>7062260</v>
      </c>
      <c r="L18" s="87"/>
      <c r="M18" s="87"/>
      <c r="N18" s="105"/>
      <c r="O18" s="87"/>
      <c r="P18" s="101">
        <f t="shared" si="2"/>
        <v>46451468.300000004</v>
      </c>
      <c r="Q18" s="70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>
      <c r="A19" s="99" t="s">
        <v>31</v>
      </c>
      <c r="B19" s="87">
        <v>2700000</v>
      </c>
      <c r="C19" s="87"/>
      <c r="D19" s="87"/>
      <c r="E19" s="36"/>
      <c r="F19" s="102">
        <v>231355.1</v>
      </c>
      <c r="G19" s="100">
        <v>228862.79</v>
      </c>
      <c r="H19" s="110">
        <v>220857.5</v>
      </c>
      <c r="I19" s="100">
        <v>76700</v>
      </c>
      <c r="J19" s="100">
        <v>242060</v>
      </c>
      <c r="K19" s="100">
        <v>163799.88</v>
      </c>
      <c r="L19" s="87"/>
      <c r="M19" s="87"/>
      <c r="N19" s="105"/>
      <c r="O19" s="87"/>
      <c r="P19" s="101">
        <f t="shared" si="2"/>
        <v>1163635.27</v>
      </c>
      <c r="Q19" s="67"/>
    </row>
    <row r="20" spans="1:371" ht="24.75" customHeight="1">
      <c r="A20" s="99" t="s">
        <v>110</v>
      </c>
      <c r="B20" s="87"/>
      <c r="C20" s="87"/>
      <c r="D20" s="100"/>
      <c r="E20" s="36"/>
      <c r="F20" s="102"/>
      <c r="G20" s="100"/>
      <c r="H20" s="100"/>
      <c r="I20" s="100"/>
      <c r="J20" s="100"/>
      <c r="K20" s="100"/>
      <c r="L20" s="87"/>
      <c r="M20" s="87"/>
      <c r="N20" s="105"/>
      <c r="O20" s="87"/>
      <c r="P20" s="101">
        <f t="shared" si="2"/>
        <v>0</v>
      </c>
      <c r="Q20" s="67"/>
    </row>
    <row r="21" spans="1:371" ht="24.75" customHeight="1">
      <c r="A21" s="99" t="s">
        <v>32</v>
      </c>
      <c r="B21" s="87">
        <v>450000</v>
      </c>
      <c r="C21" s="87"/>
      <c r="D21" s="36"/>
      <c r="E21" s="36"/>
      <c r="F21" s="100">
        <v>101040</v>
      </c>
      <c r="G21" s="102">
        <v>0</v>
      </c>
      <c r="H21" s="100">
        <v>600</v>
      </c>
      <c r="I21" s="100"/>
      <c r="J21" s="100"/>
      <c r="K21" s="100">
        <v>250</v>
      </c>
      <c r="L21" s="36"/>
      <c r="M21" s="87"/>
      <c r="N21" s="105"/>
      <c r="O21" s="87"/>
      <c r="P21" s="101">
        <f t="shared" si="2"/>
        <v>101890</v>
      </c>
      <c r="Q21" s="13"/>
    </row>
    <row r="22" spans="1:371" ht="24.75" customHeight="1">
      <c r="A22" s="99" t="s">
        <v>33</v>
      </c>
      <c r="B22" s="87">
        <v>5279000</v>
      </c>
      <c r="C22" s="87"/>
      <c r="D22" s="87">
        <v>211210.66</v>
      </c>
      <c r="E22" s="87">
        <v>97350</v>
      </c>
      <c r="F22" s="100"/>
      <c r="G22" s="102">
        <v>298991.27</v>
      </c>
      <c r="H22" s="100">
        <v>1112681.22</v>
      </c>
      <c r="I22" s="100">
        <v>367684.4</v>
      </c>
      <c r="J22" s="100">
        <v>655014.40000000002</v>
      </c>
      <c r="K22" s="100">
        <v>80354.399999999994</v>
      </c>
      <c r="L22" s="100"/>
      <c r="M22" s="87"/>
      <c r="N22" s="87"/>
      <c r="O22" s="87"/>
      <c r="P22" s="101">
        <f t="shared" si="2"/>
        <v>2823286.3499999996</v>
      </c>
      <c r="Q22" s="78"/>
    </row>
    <row r="23" spans="1:371" ht="24.75" customHeight="1">
      <c r="A23" s="99" t="s">
        <v>34</v>
      </c>
      <c r="B23" s="87">
        <v>6219299</v>
      </c>
      <c r="C23" s="87"/>
      <c r="D23" s="87">
        <v>374575.23</v>
      </c>
      <c r="E23" s="87">
        <v>381091.29</v>
      </c>
      <c r="F23" s="100">
        <v>227945.85</v>
      </c>
      <c r="G23" s="102">
        <v>534236.73</v>
      </c>
      <c r="H23" s="100">
        <v>382458.66</v>
      </c>
      <c r="I23" s="100">
        <v>1604343.06</v>
      </c>
      <c r="J23" s="100">
        <v>384926.37</v>
      </c>
      <c r="K23" s="100">
        <v>227932.4</v>
      </c>
      <c r="L23" s="87"/>
      <c r="M23" s="87"/>
      <c r="N23" s="87"/>
      <c r="O23" s="87"/>
      <c r="P23" s="101">
        <f t="shared" si="2"/>
        <v>4117509.5900000003</v>
      </c>
      <c r="Q23" s="69"/>
    </row>
    <row r="24" spans="1:371" ht="42" customHeight="1">
      <c r="A24" s="99" t="s">
        <v>111</v>
      </c>
      <c r="B24" s="87">
        <v>2900000</v>
      </c>
      <c r="C24" s="87"/>
      <c r="D24" s="87">
        <v>14829.17</v>
      </c>
      <c r="E24" s="87">
        <v>114885.8</v>
      </c>
      <c r="F24" s="100">
        <v>84826.11</v>
      </c>
      <c r="G24" s="102"/>
      <c r="H24" s="100">
        <v>264961.17</v>
      </c>
      <c r="I24" s="100">
        <v>171190.15</v>
      </c>
      <c r="J24" s="100">
        <v>57283.78</v>
      </c>
      <c r="K24" s="100">
        <v>67798.94</v>
      </c>
      <c r="L24" s="87"/>
      <c r="M24" s="87"/>
      <c r="N24" s="87"/>
      <c r="O24" s="87"/>
      <c r="P24" s="101">
        <f t="shared" si="2"/>
        <v>775775.12000000011</v>
      </c>
      <c r="Q24" s="69"/>
    </row>
    <row r="25" spans="1:371" ht="42.75" customHeight="1">
      <c r="A25" s="99" t="s">
        <v>36</v>
      </c>
      <c r="B25" s="87">
        <v>1377101</v>
      </c>
      <c r="C25" s="87"/>
      <c r="D25" s="100"/>
      <c r="E25" s="100"/>
      <c r="F25" s="100">
        <v>27027.42</v>
      </c>
      <c r="G25" s="102">
        <v>1272.48</v>
      </c>
      <c r="H25" s="100">
        <v>284293.48</v>
      </c>
      <c r="I25" s="100">
        <v>240476.11</v>
      </c>
      <c r="J25" s="100">
        <v>879859.37</v>
      </c>
      <c r="K25" s="100">
        <v>282975.08</v>
      </c>
      <c r="L25" s="87"/>
      <c r="M25" s="87"/>
      <c r="N25" s="87"/>
      <c r="O25" s="87"/>
      <c r="P25" s="101">
        <f t="shared" si="2"/>
        <v>1715903.94</v>
      </c>
    </row>
    <row r="26" spans="1:371" ht="32.25" customHeight="1">
      <c r="A26" s="99" t="s">
        <v>37</v>
      </c>
      <c r="B26" s="87">
        <v>7476451</v>
      </c>
      <c r="C26" s="87"/>
      <c r="D26" s="87">
        <v>188611.20000000001</v>
      </c>
      <c r="E26" s="87"/>
      <c r="F26" s="100">
        <v>1072938.6000000001</v>
      </c>
      <c r="G26" s="102">
        <v>0</v>
      </c>
      <c r="H26" s="100">
        <v>398391.6</v>
      </c>
      <c r="I26" s="100">
        <v>368832.6</v>
      </c>
      <c r="J26" s="100">
        <v>380955</v>
      </c>
      <c r="K26" s="100">
        <v>561267</v>
      </c>
      <c r="L26" s="87"/>
      <c r="M26" s="87"/>
      <c r="N26" s="87"/>
      <c r="O26" s="87"/>
      <c r="P26" s="101">
        <f t="shared" si="2"/>
        <v>2970996</v>
      </c>
    </row>
    <row r="27" spans="1:371" ht="24.75" customHeight="1">
      <c r="A27" s="98" t="s">
        <v>38</v>
      </c>
      <c r="B27" s="96">
        <f>+B28+B29+B30+B31+B32+B33+B34+B36</f>
        <v>13959365</v>
      </c>
      <c r="C27" s="96">
        <f t="shared" ref="C27:P27" si="4">+C28+C29+C30+C31+C32+C33+C34+C36</f>
        <v>0</v>
      </c>
      <c r="D27" s="96">
        <f t="shared" si="4"/>
        <v>0</v>
      </c>
      <c r="E27" s="96">
        <f t="shared" si="4"/>
        <v>634399.89</v>
      </c>
      <c r="F27" s="96">
        <f t="shared" si="4"/>
        <v>2492785.1799999997</v>
      </c>
      <c r="G27" s="96">
        <f t="shared" si="4"/>
        <v>292910.75</v>
      </c>
      <c r="H27" s="96">
        <f t="shared" si="4"/>
        <v>305125.98</v>
      </c>
      <c r="I27" s="96">
        <f t="shared" si="4"/>
        <v>547836.02</v>
      </c>
      <c r="J27" s="96">
        <f t="shared" si="4"/>
        <v>569463.34</v>
      </c>
      <c r="K27" s="96">
        <f t="shared" si="4"/>
        <v>603242.18999999994</v>
      </c>
      <c r="L27" s="96">
        <f t="shared" si="4"/>
        <v>0</v>
      </c>
      <c r="M27" s="96">
        <f t="shared" si="4"/>
        <v>0</v>
      </c>
      <c r="N27" s="96">
        <f t="shared" si="4"/>
        <v>0</v>
      </c>
      <c r="O27" s="96">
        <f t="shared" si="4"/>
        <v>0</v>
      </c>
      <c r="P27" s="96">
        <f t="shared" si="4"/>
        <v>5445763.3499999996</v>
      </c>
      <c r="R27" s="13"/>
    </row>
    <row r="28" spans="1:371" ht="36" customHeight="1">
      <c r="A28" s="99" t="s">
        <v>39</v>
      </c>
      <c r="B28" s="87">
        <v>441020</v>
      </c>
      <c r="C28" s="87"/>
      <c r="D28" s="36"/>
      <c r="E28" s="87"/>
      <c r="F28" s="102">
        <v>167849.1</v>
      </c>
      <c r="G28" s="102">
        <v>17658.43</v>
      </c>
      <c r="H28" s="100">
        <v>19525</v>
      </c>
      <c r="I28" s="100">
        <v>10155</v>
      </c>
      <c r="J28" s="100"/>
      <c r="K28" s="100">
        <v>9314</v>
      </c>
      <c r="L28" s="87"/>
      <c r="M28" s="87"/>
      <c r="N28" s="100"/>
      <c r="O28" s="87"/>
      <c r="P28" s="96">
        <f t="shared" si="2"/>
        <v>224501.53</v>
      </c>
    </row>
    <row r="29" spans="1:371" ht="36" customHeight="1">
      <c r="A29" s="99" t="s">
        <v>40</v>
      </c>
      <c r="B29" s="87">
        <v>205000</v>
      </c>
      <c r="C29" s="87"/>
      <c r="D29" s="36"/>
      <c r="E29" s="36"/>
      <c r="F29" s="36"/>
      <c r="G29" s="6"/>
      <c r="H29" s="100"/>
      <c r="I29" s="100"/>
      <c r="J29" s="100">
        <v>118754.5</v>
      </c>
      <c r="K29" s="100"/>
      <c r="L29" s="87"/>
      <c r="M29" s="100"/>
      <c r="N29" s="100"/>
      <c r="O29" s="36"/>
      <c r="P29" s="96">
        <f t="shared" si="2"/>
        <v>118754.5</v>
      </c>
    </row>
    <row r="30" spans="1:371" ht="44.25" customHeight="1">
      <c r="A30" s="99" t="s">
        <v>41</v>
      </c>
      <c r="B30" s="87">
        <v>293145</v>
      </c>
      <c r="C30" s="87"/>
      <c r="D30" s="36"/>
      <c r="E30" s="36"/>
      <c r="F30" s="102">
        <v>32714.55</v>
      </c>
      <c r="G30" s="100"/>
      <c r="H30" s="100"/>
      <c r="I30" s="100">
        <v>66224.899999999994</v>
      </c>
      <c r="J30" s="100"/>
      <c r="K30" s="100"/>
      <c r="L30" s="87"/>
      <c r="M30" s="87"/>
      <c r="N30" s="36"/>
      <c r="O30" s="87"/>
      <c r="P30" s="96">
        <f t="shared" si="2"/>
        <v>98939.45</v>
      </c>
    </row>
    <row r="31" spans="1:371" ht="43.5" customHeight="1">
      <c r="A31" s="99" t="s">
        <v>42</v>
      </c>
      <c r="B31" s="87">
        <v>10350</v>
      </c>
      <c r="C31" s="87"/>
      <c r="D31" s="36"/>
      <c r="E31" s="36"/>
      <c r="F31" s="102">
        <v>6059.3</v>
      </c>
      <c r="G31" s="36"/>
      <c r="H31" s="100"/>
      <c r="I31" s="100"/>
      <c r="J31" s="100"/>
      <c r="K31" s="100"/>
      <c r="L31" s="87"/>
      <c r="M31" s="36"/>
      <c r="N31" s="36"/>
      <c r="O31" s="36"/>
      <c r="P31" s="96">
        <f t="shared" si="2"/>
        <v>6059.3</v>
      </c>
    </row>
    <row r="32" spans="1:371" ht="38.25" customHeight="1">
      <c r="A32" s="99" t="s">
        <v>43</v>
      </c>
      <c r="B32" s="87">
        <v>400000</v>
      </c>
      <c r="C32" s="87"/>
      <c r="D32" s="36"/>
      <c r="E32" s="87"/>
      <c r="F32" s="102"/>
      <c r="G32" s="100"/>
      <c r="H32" s="100"/>
      <c r="I32" s="86"/>
      <c r="J32" s="100">
        <v>96315.43</v>
      </c>
      <c r="K32" s="100">
        <v>54813.13</v>
      </c>
      <c r="L32" s="36"/>
      <c r="M32" s="36"/>
      <c r="N32" s="87"/>
      <c r="O32" s="36"/>
      <c r="P32" s="96">
        <f t="shared" si="2"/>
        <v>151128.56</v>
      </c>
    </row>
    <row r="33" spans="1:16" ht="39" customHeight="1">
      <c r="A33" s="99" t="s">
        <v>44</v>
      </c>
      <c r="B33" s="87">
        <v>6685</v>
      </c>
      <c r="C33" s="87"/>
      <c r="D33" s="36"/>
      <c r="E33" s="36"/>
      <c r="F33" s="102">
        <v>858.69</v>
      </c>
      <c r="G33" s="100"/>
      <c r="H33" s="100"/>
      <c r="I33" s="100"/>
      <c r="J33" s="100"/>
      <c r="K33" s="100"/>
      <c r="L33" s="87"/>
      <c r="M33" s="36"/>
      <c r="N33" s="100"/>
      <c r="O33" s="36"/>
      <c r="P33" s="96">
        <f t="shared" si="2"/>
        <v>858.69</v>
      </c>
    </row>
    <row r="34" spans="1:16" ht="43.5" customHeight="1">
      <c r="A34" s="99" t="s">
        <v>45</v>
      </c>
      <c r="B34" s="87">
        <v>7248240</v>
      </c>
      <c r="C34" s="87"/>
      <c r="D34" s="36"/>
      <c r="E34" s="87">
        <v>629100</v>
      </c>
      <c r="F34" s="102">
        <v>1793585.2</v>
      </c>
      <c r="G34" s="36">
        <v>253953.32</v>
      </c>
      <c r="H34" s="100">
        <v>251100</v>
      </c>
      <c r="I34" s="100">
        <v>244900</v>
      </c>
      <c r="J34" s="100">
        <v>304489.2</v>
      </c>
      <c r="K34" s="100">
        <v>290900</v>
      </c>
      <c r="L34" s="87"/>
      <c r="M34" s="87"/>
      <c r="N34" s="87"/>
      <c r="O34" s="87"/>
      <c r="P34" s="96">
        <f t="shared" si="2"/>
        <v>3768027.72</v>
      </c>
    </row>
    <row r="35" spans="1:16" ht="43.5" customHeight="1">
      <c r="A35" s="99" t="s">
        <v>46</v>
      </c>
      <c r="B35" s="103"/>
      <c r="C35" s="103"/>
      <c r="D35" s="36"/>
      <c r="E35" s="36"/>
      <c r="F35" s="36"/>
      <c r="G35" s="36"/>
      <c r="H35" s="36"/>
      <c r="I35" s="100"/>
      <c r="J35" s="100"/>
      <c r="K35" s="100"/>
      <c r="L35" s="36"/>
      <c r="M35" s="36"/>
      <c r="N35" s="100"/>
      <c r="O35" s="36"/>
      <c r="P35" s="96">
        <f t="shared" si="2"/>
        <v>0</v>
      </c>
    </row>
    <row r="36" spans="1:16" ht="32.25" customHeight="1">
      <c r="A36" s="99" t="s">
        <v>47</v>
      </c>
      <c r="B36" s="87">
        <v>5354925</v>
      </c>
      <c r="C36" s="87"/>
      <c r="D36" s="36"/>
      <c r="E36" s="87">
        <v>5299.89</v>
      </c>
      <c r="F36" s="102">
        <v>491718.34</v>
      </c>
      <c r="G36" s="100">
        <v>21299</v>
      </c>
      <c r="H36" s="102">
        <v>34500.980000000003</v>
      </c>
      <c r="I36" s="100">
        <v>226556.12</v>
      </c>
      <c r="J36" s="100">
        <v>49904.21</v>
      </c>
      <c r="K36" s="100">
        <v>248215.06</v>
      </c>
      <c r="L36" s="87"/>
      <c r="M36" s="87"/>
      <c r="N36" s="87"/>
      <c r="O36" s="87"/>
      <c r="P36" s="96">
        <f t="shared" si="2"/>
        <v>1077493.6000000001</v>
      </c>
    </row>
    <row r="37" spans="1:16" ht="51.75" customHeight="1">
      <c r="A37" s="99" t="s">
        <v>49</v>
      </c>
      <c r="B37" s="95"/>
      <c r="C37" s="95"/>
      <c r="D37" s="36"/>
      <c r="E37" s="36"/>
      <c r="F37" s="36"/>
      <c r="G37" s="36"/>
      <c r="H37" s="36"/>
      <c r="I37" s="36"/>
      <c r="J37" s="36"/>
      <c r="K37" s="100"/>
      <c r="L37" s="36"/>
      <c r="M37" s="36"/>
      <c r="N37" s="36"/>
      <c r="O37" s="36"/>
      <c r="P37" s="96">
        <f t="shared" si="2"/>
        <v>0</v>
      </c>
    </row>
    <row r="38" spans="1:16" ht="65.25" customHeight="1">
      <c r="A38" s="99" t="s">
        <v>50</v>
      </c>
      <c r="B38" s="95"/>
      <c r="C38" s="95"/>
      <c r="D38" s="36"/>
      <c r="E38" s="36"/>
      <c r="F38" s="36"/>
      <c r="G38" s="36"/>
      <c r="H38" s="36"/>
      <c r="I38" s="36"/>
      <c r="J38" s="36"/>
      <c r="K38" s="100"/>
      <c r="L38" s="36"/>
      <c r="M38" s="36"/>
      <c r="N38" s="36"/>
      <c r="O38" s="36"/>
      <c r="P38" s="96">
        <f t="shared" si="2"/>
        <v>0</v>
      </c>
    </row>
    <row r="39" spans="1:16" ht="60" customHeight="1">
      <c r="A39" s="99" t="s">
        <v>51</v>
      </c>
      <c r="B39" s="95"/>
      <c r="C39" s="95"/>
      <c r="D39" s="36"/>
      <c r="E39" s="36"/>
      <c r="F39" s="36"/>
      <c r="G39" s="36"/>
      <c r="H39" s="36"/>
      <c r="I39" s="36"/>
      <c r="J39" s="36"/>
      <c r="K39" s="100"/>
      <c r="L39" s="36"/>
      <c r="M39" s="36"/>
      <c r="N39" s="36"/>
      <c r="O39" s="36"/>
      <c r="P39" s="96">
        <f t="shared" si="2"/>
        <v>0</v>
      </c>
    </row>
    <row r="40" spans="1:16" ht="58.5" customHeight="1">
      <c r="A40" s="99" t="s">
        <v>52</v>
      </c>
      <c r="B40" s="95"/>
      <c r="C40" s="95"/>
      <c r="D40" s="36"/>
      <c r="E40" s="36"/>
      <c r="F40" s="36"/>
      <c r="G40" s="36"/>
      <c r="H40" s="36"/>
      <c r="I40" s="36"/>
      <c r="J40" s="36"/>
      <c r="K40" s="100"/>
      <c r="L40" s="36"/>
      <c r="M40" s="36"/>
      <c r="N40" s="36"/>
      <c r="O40" s="36"/>
      <c r="P40" s="96">
        <f t="shared" si="2"/>
        <v>0</v>
      </c>
    </row>
    <row r="41" spans="1:16" ht="52.5" customHeight="1">
      <c r="A41" s="99" t="s">
        <v>53</v>
      </c>
      <c r="B41" s="95"/>
      <c r="C41" s="95"/>
      <c r="D41" s="36"/>
      <c r="E41" s="36"/>
      <c r="F41" s="36"/>
      <c r="G41" s="36"/>
      <c r="H41" s="36"/>
      <c r="I41" s="36"/>
      <c r="J41" s="100"/>
      <c r="K41" s="100"/>
      <c r="L41" s="36"/>
      <c r="M41" s="36"/>
      <c r="N41" s="36"/>
      <c r="O41" s="36"/>
      <c r="P41" s="96">
        <f t="shared" si="2"/>
        <v>0</v>
      </c>
    </row>
    <row r="42" spans="1:16" ht="47.25" customHeight="1">
      <c r="A42" s="99" t="s">
        <v>54</v>
      </c>
      <c r="B42" s="95"/>
      <c r="C42" s="95"/>
      <c r="D42" s="36"/>
      <c r="E42" s="36"/>
      <c r="F42" s="36"/>
      <c r="G42" s="36"/>
      <c r="H42" s="36"/>
      <c r="I42" s="36"/>
      <c r="J42" s="100"/>
      <c r="K42" s="100"/>
      <c r="L42" s="36"/>
      <c r="M42" s="36"/>
      <c r="N42" s="36"/>
      <c r="O42" s="36"/>
      <c r="P42" s="96">
        <f t="shared" si="2"/>
        <v>0</v>
      </c>
    </row>
    <row r="43" spans="1:16" ht="51" customHeight="1">
      <c r="A43" s="99" t="s">
        <v>55</v>
      </c>
      <c r="B43" s="95"/>
      <c r="C43" s="95"/>
      <c r="D43" s="36"/>
      <c r="E43" s="36"/>
      <c r="F43" s="36"/>
      <c r="G43" s="36"/>
      <c r="H43" s="36"/>
      <c r="I43" s="36"/>
      <c r="J43" s="100"/>
      <c r="K43" s="100"/>
      <c r="L43" s="36"/>
      <c r="M43" s="36"/>
      <c r="N43" s="36"/>
      <c r="O43" s="36"/>
      <c r="P43" s="96">
        <f t="shared" si="2"/>
        <v>0</v>
      </c>
    </row>
    <row r="44" spans="1:16" ht="58.5" customHeight="1">
      <c r="A44" s="98" t="s">
        <v>56</v>
      </c>
      <c r="B44" s="96"/>
      <c r="C44" s="96"/>
      <c r="D44" s="36"/>
      <c r="E44" s="36"/>
      <c r="F44" s="36"/>
      <c r="G44" s="36"/>
      <c r="H44" s="36"/>
      <c r="I44" s="36"/>
      <c r="J44" s="100"/>
      <c r="K44" s="100"/>
      <c r="L44" s="36"/>
      <c r="M44" s="36"/>
      <c r="N44" s="36"/>
      <c r="O44" s="36"/>
      <c r="P44" s="96">
        <f t="shared" si="2"/>
        <v>0</v>
      </c>
    </row>
    <row r="45" spans="1:16" ht="61.5" customHeight="1">
      <c r="A45" s="99" t="s">
        <v>57</v>
      </c>
      <c r="B45" s="95"/>
      <c r="C45" s="95"/>
      <c r="D45" s="36"/>
      <c r="E45" s="36"/>
      <c r="F45" s="36"/>
      <c r="G45" s="36"/>
      <c r="H45" s="36"/>
      <c r="I45" s="36"/>
      <c r="J45" s="100"/>
      <c r="K45" s="100"/>
      <c r="L45" s="36"/>
      <c r="M45" s="36"/>
      <c r="N45" s="36"/>
      <c r="O45" s="36"/>
      <c r="P45" s="96">
        <f t="shared" si="2"/>
        <v>0</v>
      </c>
    </row>
    <row r="46" spans="1:16" ht="35.25" customHeight="1">
      <c r="A46" s="98" t="s">
        <v>48</v>
      </c>
      <c r="B46" s="96"/>
      <c r="C46" s="96"/>
      <c r="D46" s="36"/>
      <c r="E46" s="36"/>
      <c r="F46" s="36"/>
      <c r="G46" s="36"/>
      <c r="H46" s="36"/>
      <c r="I46" s="36"/>
      <c r="J46" s="36"/>
      <c r="K46" s="100"/>
      <c r="L46" s="36"/>
      <c r="M46" s="36"/>
      <c r="N46" s="100"/>
      <c r="O46" s="36"/>
      <c r="P46" s="96">
        <f t="shared" si="2"/>
        <v>0</v>
      </c>
    </row>
    <row r="47" spans="1:16" ht="52.5" customHeight="1">
      <c r="A47" s="99" t="s">
        <v>58</v>
      </c>
      <c r="B47" s="95"/>
      <c r="C47" s="95"/>
      <c r="D47" s="36"/>
      <c r="E47" s="36"/>
      <c r="F47" s="36"/>
      <c r="G47" s="36"/>
      <c r="H47" s="36"/>
      <c r="I47" s="36"/>
      <c r="J47" s="100"/>
      <c r="K47" s="100"/>
      <c r="L47" s="36"/>
      <c r="M47" s="36"/>
      <c r="N47" s="36"/>
      <c r="O47" s="36"/>
      <c r="P47" s="96">
        <f t="shared" si="2"/>
        <v>0</v>
      </c>
    </row>
    <row r="48" spans="1:16" ht="66.75" customHeight="1">
      <c r="A48" s="99" t="s">
        <v>59</v>
      </c>
      <c r="B48" s="95"/>
      <c r="C48" s="95"/>
      <c r="D48" s="36"/>
      <c r="E48" s="36"/>
      <c r="F48" s="36"/>
      <c r="G48" s="36"/>
      <c r="H48" s="36"/>
      <c r="I48" s="36"/>
      <c r="J48" s="100"/>
      <c r="K48" s="100"/>
      <c r="L48" s="36"/>
      <c r="M48" s="36"/>
      <c r="N48" s="36"/>
      <c r="O48" s="36"/>
      <c r="P48" s="96">
        <f t="shared" si="2"/>
        <v>0</v>
      </c>
    </row>
    <row r="49" spans="1:18" ht="48.75" customHeight="1">
      <c r="A49" s="99" t="s">
        <v>60</v>
      </c>
      <c r="B49" s="95"/>
      <c r="C49" s="95"/>
      <c r="D49" s="36"/>
      <c r="E49" s="36"/>
      <c r="F49" s="36"/>
      <c r="G49" s="36"/>
      <c r="H49" s="36"/>
      <c r="I49" s="36"/>
      <c r="J49" s="100"/>
      <c r="K49" s="100"/>
      <c r="L49" s="36"/>
      <c r="M49" s="36"/>
      <c r="N49" s="36"/>
      <c r="O49" s="36"/>
      <c r="P49" s="96">
        <f t="shared" si="2"/>
        <v>0</v>
      </c>
    </row>
    <row r="50" spans="1:18" ht="49.5" customHeight="1">
      <c r="A50" s="99" t="s">
        <v>61</v>
      </c>
      <c r="B50" s="95"/>
      <c r="C50" s="95"/>
      <c r="D50" s="36"/>
      <c r="E50" s="36"/>
      <c r="F50" s="36"/>
      <c r="G50" s="36"/>
      <c r="H50" s="36"/>
      <c r="I50" s="36"/>
      <c r="J50" s="100"/>
      <c r="K50" s="100"/>
      <c r="L50" s="36"/>
      <c r="M50" s="36"/>
      <c r="N50" s="36"/>
      <c r="O50" s="36"/>
      <c r="P50" s="96">
        <f t="shared" si="2"/>
        <v>0</v>
      </c>
    </row>
    <row r="51" spans="1:18" ht="41.25" customHeight="1">
      <c r="A51" s="99" t="s">
        <v>62</v>
      </c>
      <c r="B51" s="95"/>
      <c r="C51" s="95"/>
      <c r="D51" s="36"/>
      <c r="E51" s="36"/>
      <c r="F51" s="36"/>
      <c r="G51" s="36"/>
      <c r="H51" s="36"/>
      <c r="I51" s="36"/>
      <c r="J51" s="100"/>
      <c r="K51" s="100"/>
      <c r="L51" s="36"/>
      <c r="M51" s="36"/>
      <c r="N51" s="36"/>
      <c r="O51" s="36"/>
      <c r="P51" s="96">
        <f t="shared" si="2"/>
        <v>0</v>
      </c>
    </row>
    <row r="52" spans="1:18" ht="50.25" customHeight="1">
      <c r="A52" s="99" t="s">
        <v>63</v>
      </c>
      <c r="B52" s="95"/>
      <c r="C52" s="95"/>
      <c r="D52" s="36"/>
      <c r="E52" s="36"/>
      <c r="F52" s="36"/>
      <c r="G52" s="36"/>
      <c r="H52" s="36"/>
      <c r="I52" s="36"/>
      <c r="J52" s="100"/>
      <c r="K52" s="100"/>
      <c r="L52" s="36"/>
      <c r="M52" s="36"/>
      <c r="N52" s="36"/>
      <c r="O52" s="36"/>
      <c r="P52" s="96">
        <f t="shared" si="2"/>
        <v>0</v>
      </c>
    </row>
    <row r="53" spans="1:18" ht="32.25" customHeight="1">
      <c r="A53" s="106" t="s">
        <v>64</v>
      </c>
      <c r="B53" s="96">
        <f>SUM(B54:B62)</f>
        <v>1238912</v>
      </c>
      <c r="C53" s="36">
        <f>SUM(C54:C62)</f>
        <v>0</v>
      </c>
      <c r="D53" s="96">
        <f t="shared" ref="D53:P53" si="5">SUM(D54:D62)</f>
        <v>0</v>
      </c>
      <c r="E53" s="96">
        <f t="shared" si="5"/>
        <v>0</v>
      </c>
      <c r="F53" s="96">
        <f t="shared" si="5"/>
        <v>0</v>
      </c>
      <c r="G53" s="96">
        <v>79640.009999999995</v>
      </c>
      <c r="H53" s="96">
        <v>162703.13</v>
      </c>
      <c r="I53" s="96">
        <f t="shared" si="5"/>
        <v>389509.5</v>
      </c>
      <c r="J53" s="96">
        <f t="shared" si="5"/>
        <v>525215.37</v>
      </c>
      <c r="K53" s="96">
        <f t="shared" si="5"/>
        <v>0</v>
      </c>
      <c r="L53" s="96">
        <f t="shared" si="5"/>
        <v>0</v>
      </c>
      <c r="M53" s="96">
        <f t="shared" si="5"/>
        <v>0</v>
      </c>
      <c r="N53" s="96">
        <f t="shared" si="5"/>
        <v>0</v>
      </c>
      <c r="O53" s="96">
        <f t="shared" si="5"/>
        <v>0</v>
      </c>
      <c r="P53" s="96">
        <f t="shared" si="2"/>
        <v>1157068.01</v>
      </c>
      <c r="R53" s="13"/>
    </row>
    <row r="54" spans="1:18" ht="23.25" customHeight="1">
      <c r="A54" s="107" t="s">
        <v>65</v>
      </c>
      <c r="B54" s="87">
        <v>496900</v>
      </c>
      <c r="C54" s="87"/>
      <c r="D54" s="36"/>
      <c r="E54" s="86"/>
      <c r="F54" s="87"/>
      <c r="G54" s="100"/>
      <c r="H54" s="100"/>
      <c r="I54" s="100">
        <v>101589.5</v>
      </c>
      <c r="J54" s="100">
        <v>214521.37</v>
      </c>
      <c r="K54" s="100"/>
      <c r="L54" s="87"/>
      <c r="M54" s="100"/>
      <c r="N54" s="87"/>
      <c r="O54" s="36"/>
      <c r="P54" s="96">
        <f t="shared" si="2"/>
        <v>316110.87</v>
      </c>
    </row>
    <row r="55" spans="1:18" ht="54" customHeight="1">
      <c r="A55" s="107" t="s">
        <v>66</v>
      </c>
      <c r="B55" s="87">
        <v>727012</v>
      </c>
      <c r="C55" s="87"/>
      <c r="D55" s="36"/>
      <c r="E55" s="86"/>
      <c r="F55" s="36"/>
      <c r="G55" s="36"/>
      <c r="H55" s="100">
        <v>180749.1</v>
      </c>
      <c r="I55" s="100">
        <v>287920</v>
      </c>
      <c r="J55" s="100">
        <v>310694</v>
      </c>
      <c r="K55" s="100"/>
      <c r="L55" s="87"/>
      <c r="M55" s="100"/>
      <c r="N55" s="100"/>
      <c r="O55" s="36"/>
      <c r="P55" s="96">
        <f t="shared" si="2"/>
        <v>779363.1</v>
      </c>
    </row>
    <row r="56" spans="1:18" ht="40.5" customHeight="1">
      <c r="A56" s="107" t="s">
        <v>67</v>
      </c>
      <c r="B56" s="87">
        <v>0</v>
      </c>
      <c r="C56" s="87"/>
      <c r="D56" s="36"/>
      <c r="E56" s="86"/>
      <c r="F56" s="36"/>
      <c r="G56" s="36"/>
      <c r="H56" s="36"/>
      <c r="I56" s="100"/>
      <c r="J56" s="100"/>
      <c r="K56" s="100"/>
      <c r="L56" s="36"/>
      <c r="M56" s="100"/>
      <c r="N56" s="100"/>
      <c r="O56" s="36"/>
      <c r="P56" s="96">
        <f t="shared" si="2"/>
        <v>0</v>
      </c>
    </row>
    <row r="57" spans="1:18" ht="36" customHeight="1">
      <c r="A57" s="107" t="s">
        <v>68</v>
      </c>
      <c r="B57" s="87">
        <v>15000</v>
      </c>
      <c r="C57" s="87"/>
      <c r="D57" s="36"/>
      <c r="E57" s="86"/>
      <c r="F57" s="36"/>
      <c r="G57" s="36"/>
      <c r="H57" s="100"/>
      <c r="I57" s="100"/>
      <c r="J57" s="100"/>
      <c r="K57" s="100"/>
      <c r="L57" s="36"/>
      <c r="M57" s="100"/>
      <c r="N57" s="100"/>
      <c r="O57" s="36"/>
      <c r="P57" s="96">
        <f t="shared" si="2"/>
        <v>0</v>
      </c>
    </row>
    <row r="58" spans="1:18" ht="46.5" customHeight="1">
      <c r="A58" s="107" t="s">
        <v>69</v>
      </c>
      <c r="B58" s="87"/>
      <c r="C58" s="87"/>
      <c r="D58" s="36"/>
      <c r="E58" s="86"/>
      <c r="F58" s="87"/>
      <c r="G58" s="36"/>
      <c r="H58" s="102"/>
      <c r="I58" s="100"/>
      <c r="J58" s="100"/>
      <c r="K58" s="100"/>
      <c r="L58" s="36"/>
      <c r="M58" s="86"/>
      <c r="N58" s="87"/>
      <c r="O58" s="87"/>
      <c r="P58" s="96">
        <f t="shared" si="2"/>
        <v>0</v>
      </c>
    </row>
    <row r="59" spans="1:18" ht="37.5" customHeight="1">
      <c r="A59" s="107" t="s">
        <v>70</v>
      </c>
      <c r="B59" s="87"/>
      <c r="C59" s="87"/>
      <c r="D59" s="36"/>
      <c r="E59" s="36"/>
      <c r="F59" s="36"/>
      <c r="G59" s="100"/>
      <c r="H59" s="36"/>
      <c r="I59" s="36"/>
      <c r="J59" s="100"/>
      <c r="K59" s="100"/>
      <c r="L59" s="87"/>
      <c r="M59" s="100"/>
      <c r="N59" s="100"/>
      <c r="O59" s="36"/>
      <c r="P59" s="96">
        <f t="shared" si="2"/>
        <v>0</v>
      </c>
    </row>
    <row r="60" spans="1:18" ht="36" customHeight="1">
      <c r="A60" s="107" t="s">
        <v>71</v>
      </c>
      <c r="B60" s="87"/>
      <c r="C60" s="36"/>
      <c r="D60" s="36"/>
      <c r="E60" s="36"/>
      <c r="F60" s="36"/>
      <c r="G60" s="36"/>
      <c r="H60" s="36"/>
      <c r="I60" s="36"/>
      <c r="J60" s="100"/>
      <c r="K60" s="100"/>
      <c r="L60" s="36"/>
      <c r="M60" s="36"/>
      <c r="N60" s="36"/>
      <c r="O60" s="36"/>
      <c r="P60" s="96">
        <f t="shared" si="2"/>
        <v>0</v>
      </c>
    </row>
    <row r="61" spans="1:18" ht="48" customHeight="1">
      <c r="A61" s="107" t="s">
        <v>73</v>
      </c>
      <c r="B61" s="36"/>
      <c r="C61" s="36"/>
      <c r="D61" s="36"/>
      <c r="E61" s="36"/>
      <c r="F61" s="36"/>
      <c r="G61" s="36"/>
      <c r="H61" s="36"/>
      <c r="I61" s="36"/>
      <c r="J61" s="100"/>
      <c r="K61" s="100"/>
      <c r="L61" s="36"/>
      <c r="M61" s="36"/>
      <c r="N61" s="36"/>
      <c r="O61" s="36"/>
      <c r="P61" s="96">
        <f t="shared" si="2"/>
        <v>0</v>
      </c>
    </row>
    <row r="62" spans="1:18" ht="51.75" customHeight="1">
      <c r="A62" s="111" t="s">
        <v>74</v>
      </c>
      <c r="B62" s="95"/>
      <c r="C62" s="95"/>
      <c r="D62" s="36"/>
      <c r="E62" s="36"/>
      <c r="F62" s="36"/>
      <c r="G62" s="36"/>
      <c r="H62" s="36"/>
      <c r="I62" s="36"/>
      <c r="J62" s="100"/>
      <c r="K62" s="100"/>
      <c r="L62" s="36"/>
      <c r="M62" s="36"/>
      <c r="N62" s="36"/>
      <c r="O62" s="36"/>
      <c r="P62" s="96">
        <f t="shared" si="2"/>
        <v>0</v>
      </c>
    </row>
    <row r="63" spans="1:18" ht="23.25" customHeight="1">
      <c r="A63" s="98" t="s">
        <v>75</v>
      </c>
      <c r="B63" s="96"/>
      <c r="C63" s="96"/>
      <c r="D63" s="36"/>
      <c r="E63" s="36"/>
      <c r="F63" s="36"/>
      <c r="G63" s="36"/>
      <c r="H63" s="36"/>
      <c r="I63" s="36"/>
      <c r="J63" s="100"/>
      <c r="K63" s="100"/>
      <c r="L63" s="36"/>
      <c r="M63" s="36"/>
      <c r="N63" s="36"/>
      <c r="O63" s="36"/>
      <c r="P63" s="96">
        <f t="shared" si="2"/>
        <v>0</v>
      </c>
    </row>
    <row r="64" spans="1:18" ht="20.25" customHeight="1">
      <c r="A64" s="99" t="s">
        <v>76</v>
      </c>
      <c r="B64" s="95"/>
      <c r="C64" s="95"/>
      <c r="D64" s="36"/>
      <c r="E64" s="36"/>
      <c r="F64" s="36"/>
      <c r="G64" s="36"/>
      <c r="H64" s="36"/>
      <c r="I64" s="36"/>
      <c r="J64" s="100"/>
      <c r="K64" s="100"/>
      <c r="L64" s="36"/>
      <c r="M64" s="36"/>
      <c r="N64" s="36"/>
      <c r="O64" s="36"/>
      <c r="P64" s="96">
        <f t="shared" si="2"/>
        <v>0</v>
      </c>
    </row>
    <row r="65" spans="1:23" ht="25.5" customHeight="1">
      <c r="A65" s="99" t="s">
        <v>77</v>
      </c>
      <c r="B65" s="95"/>
      <c r="C65" s="95"/>
      <c r="D65" s="36"/>
      <c r="E65" s="36"/>
      <c r="F65" s="36"/>
      <c r="G65" s="36"/>
      <c r="H65" s="36"/>
      <c r="I65" s="36"/>
      <c r="J65" s="100"/>
      <c r="K65" s="100"/>
      <c r="L65" s="36"/>
      <c r="M65" s="36"/>
      <c r="N65" s="36"/>
      <c r="O65" s="36"/>
      <c r="P65" s="96">
        <f t="shared" si="2"/>
        <v>0</v>
      </c>
    </row>
    <row r="66" spans="1:23" ht="18" customHeight="1">
      <c r="A66" s="99" t="s">
        <v>78</v>
      </c>
      <c r="B66" s="95"/>
      <c r="C66" s="95"/>
      <c r="D66" s="36"/>
      <c r="E66" s="36"/>
      <c r="F66" s="36"/>
      <c r="G66" s="36"/>
      <c r="H66" s="36"/>
      <c r="I66" s="36"/>
      <c r="J66" s="100"/>
      <c r="K66" s="100"/>
      <c r="L66" s="36"/>
      <c r="M66" s="36"/>
      <c r="N66" s="36"/>
      <c r="O66" s="36"/>
      <c r="P66" s="96">
        <f t="shared" si="2"/>
        <v>0</v>
      </c>
    </row>
    <row r="67" spans="1:23" ht="30" customHeight="1">
      <c r="A67" s="99" t="s">
        <v>79</v>
      </c>
      <c r="B67" s="95"/>
      <c r="C67" s="95"/>
      <c r="D67" s="36"/>
      <c r="E67" s="36"/>
      <c r="F67" s="36"/>
      <c r="G67" s="36"/>
      <c r="H67" s="36"/>
      <c r="I67" s="36"/>
      <c r="J67" s="100"/>
      <c r="K67" s="100"/>
      <c r="L67" s="36"/>
      <c r="M67" s="36"/>
      <c r="N67" s="36"/>
      <c r="O67" s="36"/>
      <c r="P67" s="96">
        <f t="shared" si="2"/>
        <v>0</v>
      </c>
    </row>
    <row r="68" spans="1:23" ht="26.25" customHeight="1">
      <c r="A68" s="98" t="s">
        <v>80</v>
      </c>
      <c r="B68" s="96"/>
      <c r="C68" s="96"/>
      <c r="D68" s="36"/>
      <c r="E68" s="36"/>
      <c r="F68" s="36"/>
      <c r="G68" s="36"/>
      <c r="H68" s="36"/>
      <c r="I68" s="36"/>
      <c r="J68" s="100"/>
      <c r="K68" s="100"/>
      <c r="L68" s="36"/>
      <c r="M68" s="36"/>
      <c r="N68" s="36"/>
      <c r="O68" s="36"/>
      <c r="P68" s="96">
        <f t="shared" si="2"/>
        <v>0</v>
      </c>
    </row>
    <row r="69" spans="1:23" ht="36" customHeight="1">
      <c r="A69" s="99" t="s">
        <v>81</v>
      </c>
      <c r="B69" s="95"/>
      <c r="C69" s="95"/>
      <c r="D69" s="36"/>
      <c r="E69" s="36"/>
      <c r="F69" s="36"/>
      <c r="G69" s="36"/>
      <c r="H69" s="36"/>
      <c r="I69" s="36"/>
      <c r="J69" s="100"/>
      <c r="K69" s="100"/>
      <c r="L69" s="36"/>
      <c r="M69" s="36"/>
      <c r="N69" s="36"/>
      <c r="O69" s="36"/>
      <c r="P69" s="96">
        <f t="shared" si="2"/>
        <v>0</v>
      </c>
    </row>
    <row r="70" spans="1:23" ht="36" customHeight="1">
      <c r="A70" s="99" t="s">
        <v>82</v>
      </c>
      <c r="B70" s="95"/>
      <c r="C70" s="95"/>
      <c r="D70" s="36"/>
      <c r="E70" s="36"/>
      <c r="F70" s="36"/>
      <c r="G70" s="36"/>
      <c r="H70" s="36"/>
      <c r="I70" s="36"/>
      <c r="J70" s="100"/>
      <c r="K70" s="100"/>
      <c r="L70" s="36"/>
      <c r="M70" s="36"/>
      <c r="N70" s="36"/>
      <c r="O70" s="36"/>
      <c r="P70" s="96">
        <f t="shared" si="2"/>
        <v>0</v>
      </c>
    </row>
    <row r="71" spans="1:23" ht="23.25" customHeight="1">
      <c r="A71" s="98" t="s">
        <v>83</v>
      </c>
      <c r="B71" s="96"/>
      <c r="C71" s="96"/>
      <c r="D71" s="36"/>
      <c r="E71" s="36"/>
      <c r="F71" s="36"/>
      <c r="G71" s="36"/>
      <c r="H71" s="36"/>
      <c r="I71" s="36"/>
      <c r="J71" s="100"/>
      <c r="K71" s="100"/>
      <c r="L71" s="36"/>
      <c r="M71" s="36"/>
      <c r="N71" s="36"/>
      <c r="O71" s="36"/>
      <c r="P71" s="96">
        <f t="shared" si="2"/>
        <v>0</v>
      </c>
    </row>
    <row r="72" spans="1:23" ht="24.75" customHeight="1">
      <c r="A72" s="99" t="s">
        <v>84</v>
      </c>
      <c r="B72" s="95"/>
      <c r="C72" s="95"/>
      <c r="D72" s="36"/>
      <c r="E72" s="36"/>
      <c r="F72" s="36"/>
      <c r="G72" s="36"/>
      <c r="H72" s="36"/>
      <c r="I72" s="36"/>
      <c r="J72" s="100"/>
      <c r="K72" s="100"/>
      <c r="L72" s="36"/>
      <c r="M72" s="36"/>
      <c r="N72" s="36"/>
      <c r="O72" s="36"/>
      <c r="P72" s="96">
        <f t="shared" si="2"/>
        <v>0</v>
      </c>
    </row>
    <row r="73" spans="1:23" ht="31.5" customHeight="1">
      <c r="A73" s="99" t="s">
        <v>85</v>
      </c>
      <c r="B73" s="95"/>
      <c r="C73" s="95"/>
      <c r="D73" s="36"/>
      <c r="E73" s="36"/>
      <c r="F73" s="36"/>
      <c r="G73" s="36"/>
      <c r="H73" s="36"/>
      <c r="I73" s="36"/>
      <c r="J73" s="100"/>
      <c r="K73" s="100"/>
      <c r="L73" s="36"/>
      <c r="M73" s="36"/>
      <c r="N73" s="36"/>
      <c r="O73" s="36"/>
      <c r="P73" s="96">
        <f t="shared" ref="P73:P84" si="6">SUM(D73:O73)</f>
        <v>0</v>
      </c>
    </row>
    <row r="74" spans="1:23" ht="34.5" customHeight="1">
      <c r="A74" s="99" t="s">
        <v>86</v>
      </c>
      <c r="B74" s="95"/>
      <c r="C74" s="95"/>
      <c r="D74" s="36"/>
      <c r="E74" s="36"/>
      <c r="F74" s="36"/>
      <c r="G74" s="36"/>
      <c r="H74" s="36"/>
      <c r="I74" s="36"/>
      <c r="J74" s="100"/>
      <c r="K74" s="100"/>
      <c r="L74" s="36"/>
      <c r="M74" s="36"/>
      <c r="N74" s="36"/>
      <c r="O74" s="36"/>
      <c r="P74" s="96">
        <f t="shared" si="6"/>
        <v>0</v>
      </c>
    </row>
    <row r="75" spans="1:23" ht="24.75" customHeight="1">
      <c r="A75" s="108" t="s">
        <v>87</v>
      </c>
      <c r="B75" s="109"/>
      <c r="C75" s="109"/>
      <c r="D75" s="91"/>
      <c r="E75" s="91"/>
      <c r="F75" s="91"/>
      <c r="G75" s="91"/>
      <c r="H75" s="108"/>
      <c r="I75" s="109"/>
      <c r="J75" s="109"/>
      <c r="K75" s="91"/>
      <c r="L75" s="91"/>
      <c r="M75" s="91"/>
      <c r="N75" s="91"/>
      <c r="O75" s="91"/>
      <c r="P75" s="96">
        <f t="shared" si="6"/>
        <v>0</v>
      </c>
      <c r="Q75" s="89"/>
      <c r="R75" s="89"/>
      <c r="S75" s="92"/>
      <c r="T75" s="92"/>
      <c r="U75" s="92"/>
      <c r="V75" s="92"/>
      <c r="W75" s="90"/>
    </row>
    <row r="76" spans="1:23" ht="24.75" customHeight="1">
      <c r="A76" s="98" t="s">
        <v>88</v>
      </c>
      <c r="B76" s="96"/>
      <c r="C76" s="96"/>
      <c r="D76" s="36"/>
      <c r="E76" s="36"/>
      <c r="F76" s="36"/>
      <c r="G76" s="36"/>
      <c r="H76" s="100"/>
      <c r="I76" s="100"/>
      <c r="J76" s="100"/>
      <c r="K76" s="100"/>
      <c r="L76" s="36"/>
      <c r="M76" s="36"/>
      <c r="N76" s="36"/>
      <c r="O76" s="36"/>
      <c r="P76" s="96">
        <f t="shared" si="6"/>
        <v>0</v>
      </c>
      <c r="S76" s="93"/>
      <c r="T76" s="93"/>
      <c r="U76" s="93"/>
      <c r="V76" s="93"/>
    </row>
    <row r="77" spans="1:23" ht="24.75" customHeight="1">
      <c r="A77" s="98" t="s">
        <v>89</v>
      </c>
      <c r="B77" s="96"/>
      <c r="C77" s="96"/>
      <c r="D77" s="36"/>
      <c r="E77" s="36"/>
      <c r="F77" s="36"/>
      <c r="G77" s="36"/>
      <c r="H77" s="100"/>
      <c r="I77" s="100"/>
      <c r="J77" s="100"/>
      <c r="K77" s="100"/>
      <c r="L77" s="36"/>
      <c r="M77" s="36"/>
      <c r="N77" s="36"/>
      <c r="O77" s="36"/>
      <c r="P77" s="96">
        <f t="shared" si="6"/>
        <v>0</v>
      </c>
    </row>
    <row r="78" spans="1:23" ht="15.75" customHeight="1">
      <c r="A78" s="99" t="s">
        <v>90</v>
      </c>
      <c r="B78" s="95"/>
      <c r="C78" s="95"/>
      <c r="D78" s="36"/>
      <c r="E78" s="36"/>
      <c r="F78" s="36"/>
      <c r="G78" s="36"/>
      <c r="H78" s="100"/>
      <c r="I78" s="100"/>
      <c r="J78" s="100"/>
      <c r="K78" s="100"/>
      <c r="L78" s="36"/>
      <c r="M78" s="36"/>
      <c r="N78" s="36"/>
      <c r="O78" s="36"/>
      <c r="P78" s="96">
        <f t="shared" si="6"/>
        <v>0</v>
      </c>
    </row>
    <row r="79" spans="1:23" ht="24.75" customHeight="1">
      <c r="A79" s="99" t="s">
        <v>91</v>
      </c>
      <c r="B79" s="95"/>
      <c r="C79" s="95"/>
      <c r="D79" s="36"/>
      <c r="E79" s="36"/>
      <c r="F79" s="36"/>
      <c r="G79" s="36"/>
      <c r="H79" s="100"/>
      <c r="I79" s="100"/>
      <c r="J79" s="100"/>
      <c r="K79" s="100"/>
      <c r="L79" s="36"/>
      <c r="M79" s="36"/>
      <c r="N79" s="36"/>
      <c r="O79" s="36"/>
      <c r="P79" s="96">
        <f t="shared" si="6"/>
        <v>0</v>
      </c>
    </row>
    <row r="80" spans="1:23" ht="13.5" customHeight="1">
      <c r="A80" s="98" t="s">
        <v>92</v>
      </c>
      <c r="B80" s="96"/>
      <c r="C80" s="96"/>
      <c r="D80" s="36"/>
      <c r="E80" s="36"/>
      <c r="F80" s="36"/>
      <c r="G80" s="36"/>
      <c r="H80" s="100"/>
      <c r="I80" s="100"/>
      <c r="J80" s="100"/>
      <c r="K80" s="100"/>
      <c r="L80" s="36"/>
      <c r="M80" s="36"/>
      <c r="N80" s="36"/>
      <c r="O80" s="36"/>
      <c r="P80" s="96">
        <f t="shared" si="6"/>
        <v>0</v>
      </c>
    </row>
    <row r="81" spans="1:16" ht="24.75" customHeight="1">
      <c r="A81" s="99" t="s">
        <v>93</v>
      </c>
      <c r="B81" s="95"/>
      <c r="C81" s="95"/>
      <c r="D81" s="36"/>
      <c r="E81" s="36"/>
      <c r="F81" s="36"/>
      <c r="G81" s="36"/>
      <c r="H81" s="100"/>
      <c r="I81" s="100"/>
      <c r="J81" s="100"/>
      <c r="K81" s="100"/>
      <c r="L81" s="36"/>
      <c r="M81" s="36"/>
      <c r="N81" s="36"/>
      <c r="O81" s="36"/>
      <c r="P81" s="96">
        <f t="shared" si="6"/>
        <v>0</v>
      </c>
    </row>
    <row r="82" spans="1:16" ht="22.5" customHeight="1">
      <c r="A82" s="99" t="s">
        <v>94</v>
      </c>
      <c r="B82" s="95"/>
      <c r="C82" s="95"/>
      <c r="D82" s="36"/>
      <c r="E82" s="36"/>
      <c r="F82" s="36"/>
      <c r="G82" s="36"/>
      <c r="H82" s="100"/>
      <c r="I82" s="100"/>
      <c r="J82" s="100"/>
      <c r="K82" s="100"/>
      <c r="L82" s="36"/>
      <c r="M82" s="36"/>
      <c r="N82" s="36"/>
      <c r="O82" s="36"/>
      <c r="P82" s="96">
        <f t="shared" si="6"/>
        <v>0</v>
      </c>
    </row>
    <row r="83" spans="1:16" ht="15" customHeight="1">
      <c r="A83" s="98" t="s">
        <v>95</v>
      </c>
      <c r="B83" s="96"/>
      <c r="C83" s="96"/>
      <c r="D83" s="36"/>
      <c r="E83" s="36"/>
      <c r="F83" s="36"/>
      <c r="G83" s="36"/>
      <c r="H83" s="100"/>
      <c r="I83" s="100"/>
      <c r="J83" s="100"/>
      <c r="K83" s="100"/>
      <c r="L83" s="36"/>
      <c r="M83" s="36"/>
      <c r="N83" s="36"/>
      <c r="O83" s="36"/>
      <c r="P83" s="96">
        <f t="shared" si="6"/>
        <v>0</v>
      </c>
    </row>
    <row r="84" spans="1:16" ht="18" customHeight="1">
      <c r="A84" s="99" t="s">
        <v>96</v>
      </c>
      <c r="B84" s="95"/>
      <c r="C84" s="95"/>
      <c r="D84" s="36"/>
      <c r="E84" s="36"/>
      <c r="F84" s="36"/>
      <c r="G84" s="36"/>
      <c r="H84" s="36"/>
      <c r="I84" s="100"/>
      <c r="J84" s="100"/>
      <c r="K84" s="100"/>
      <c r="L84" s="36"/>
      <c r="M84" s="36"/>
      <c r="N84" s="36"/>
      <c r="O84" s="36"/>
      <c r="P84" s="96">
        <f t="shared" si="6"/>
        <v>0</v>
      </c>
    </row>
    <row r="85" spans="1:16" ht="11.25" customHeight="1">
      <c r="A85" s="9" t="s">
        <v>99</v>
      </c>
      <c r="B85" s="80"/>
      <c r="C85" s="80"/>
    </row>
    <row r="86" spans="1:16">
      <c r="A86" s="4" t="s">
        <v>100</v>
      </c>
      <c r="B86" s="81"/>
      <c r="C86" s="81"/>
    </row>
    <row r="87" spans="1:16">
      <c r="A87" s="4" t="s">
        <v>101</v>
      </c>
      <c r="B87" s="81"/>
    </row>
    <row r="88" spans="1:16">
      <c r="A88" s="4" t="s">
        <v>102</v>
      </c>
    </row>
    <row r="89" spans="1:16">
      <c r="A89" s="4" t="s">
        <v>103</v>
      </c>
    </row>
    <row r="90" spans="1:16">
      <c r="A90" s="4" t="s">
        <v>104</v>
      </c>
    </row>
    <row r="91" spans="1:16">
      <c r="A91" s="4" t="s">
        <v>105</v>
      </c>
    </row>
    <row r="92" spans="1:16" hidden="1"/>
    <row r="93" spans="1:16" hidden="1"/>
    <row r="98" spans="1:12">
      <c r="A98" s="9" t="s">
        <v>112</v>
      </c>
      <c r="B98" s="66"/>
      <c r="C98" s="4"/>
      <c r="I98" s="12"/>
      <c r="K98" s="82"/>
    </row>
    <row r="99" spans="1:12">
      <c r="A99" s="4" t="s">
        <v>107</v>
      </c>
      <c r="C99" s="4"/>
      <c r="K99" s="13"/>
      <c r="L99" s="67"/>
    </row>
    <row r="101" spans="1:12">
      <c r="L101" s="67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" right="0.7" top="0.75" bottom="0.75" header="0.3" footer="0.3"/>
  <pageSetup paperSize="5" scale="50" fitToWidth="0" fitToHeight="0" orientation="landscape" r:id="rId1"/>
  <rowBreaks count="1" manualBreakCount="1">
    <brk id="5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3c820a-77eb-4e35-9ffd-e08d5c57b6fc" xsi:nil="true"/>
    <lcf76f155ced4ddcb4097134ff3c332f xmlns="ef7796ec-363a-445b-b573-0db806f9337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CFFC327F0A44796A779902C15E5C5" ma:contentTypeVersion="10" ma:contentTypeDescription="Crear nuevo documento." ma:contentTypeScope="" ma:versionID="1240f47e89cff2d4d20fcb4f8f1b2ab1">
  <xsd:schema xmlns:xsd="http://www.w3.org/2001/XMLSchema" xmlns:xs="http://www.w3.org/2001/XMLSchema" xmlns:p="http://schemas.microsoft.com/office/2006/metadata/properties" xmlns:ns2="ef7796ec-363a-445b-b573-0db806f93373" xmlns:ns3="de3c820a-77eb-4e35-9ffd-e08d5c57b6fc" targetNamespace="http://schemas.microsoft.com/office/2006/metadata/properties" ma:root="true" ma:fieldsID="302300ac032465198d8cc598e09adde1" ns2:_="" ns3:_="">
    <xsd:import namespace="ef7796ec-363a-445b-b573-0db806f93373"/>
    <xsd:import namespace="de3c820a-77eb-4e35-9ffd-e08d5c57b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796ec-363a-445b-b573-0db806f93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c820a-77eb-4e35-9ffd-e08d5c57b6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69c7e-3693-48ef-b29f-7accb15f812f}" ma:internalName="TaxCatchAll" ma:showField="CatchAllData" ma:web="de3c820a-77eb-4e35-9ffd-e08d5c57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F0F6EA-A959-47F6-86C0-DA5EA47C9FA0}"/>
</file>

<file path=customXml/itemProps2.xml><?xml version="1.0" encoding="utf-8"?>
<ds:datastoreItem xmlns:ds="http://schemas.openxmlformats.org/officeDocument/2006/customXml" ds:itemID="{5C1F3FC3-001E-423E-BFBF-88FF54063493}"/>
</file>

<file path=customXml/itemProps3.xml><?xml version="1.0" encoding="utf-8"?>
<ds:datastoreItem xmlns:ds="http://schemas.openxmlformats.org/officeDocument/2006/customXml" ds:itemID="{0FCFAEFB-C9CA-4274-AD57-75262E863A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Ana Ramirez</cp:lastModifiedBy>
  <cp:revision/>
  <dcterms:created xsi:type="dcterms:W3CDTF">2018-04-17T18:57:16Z</dcterms:created>
  <dcterms:modified xsi:type="dcterms:W3CDTF">2025-09-02T11:36:08Z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0x01010062BCFFC327F0A44796A779902C15E5C5</vt:lpwstr>
  </property>
  <property fmtid="{D5CDD505-2E9C-101B-9397-08002B2CF9AE}" pid="3" name="MediaServiceImageTags">
    <vt:lpwstr/>
  </property>
</Properties>
</file>